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855" windowHeight="13140"/>
  </bookViews>
  <sheets>
    <sheet name="酬金计算表" sheetId="1" r:id="rId1"/>
    <sheet name="教学工作量计算表" sheetId="2" r:id="rId2"/>
  </sheets>
  <definedNames>
    <definedName name="_xlnm._FilterDatabase" localSheetId="0" hidden="1">酬金计算表!$A$3:$P$16</definedName>
  </definedNames>
  <calcPr calcId="144525"/>
</workbook>
</file>

<file path=xl/sharedStrings.xml><?xml version="1.0" encoding="utf-8"?>
<sst xmlns="http://schemas.openxmlformats.org/spreadsheetml/2006/main" count="50" uniqueCount="43">
  <si>
    <t>淮南联合大学绩效工资（课时津贴）明细表</t>
  </si>
  <si>
    <t>教学单位：（盖章）</t>
  </si>
  <si>
    <t xml:space="preserve">   制表日期：     年     月   日</t>
  </si>
  <si>
    <t>序号</t>
  </si>
  <si>
    <t>教师姓名</t>
  </si>
  <si>
    <t>职称</t>
  </si>
  <si>
    <t>聘任时间</t>
  </si>
  <si>
    <t>学位</t>
  </si>
  <si>
    <t>学期
当量学时</t>
  </si>
  <si>
    <t>额定
工作量</t>
  </si>
  <si>
    <t>单位课时酬金</t>
  </si>
  <si>
    <t>超课时
学时</t>
  </si>
  <si>
    <t>其他学时</t>
  </si>
  <si>
    <t>入学教育</t>
  </si>
  <si>
    <t>超课时
酬金</t>
  </si>
  <si>
    <t>基础教酬</t>
  </si>
  <si>
    <t>酬金总数
（元）</t>
  </si>
  <si>
    <t>月发金额
（元）</t>
  </si>
  <si>
    <t>备注</t>
  </si>
  <si>
    <t>一类</t>
  </si>
  <si>
    <t>二类</t>
  </si>
  <si>
    <t>返聘</t>
  </si>
  <si>
    <t>合计（小写）：</t>
  </si>
  <si>
    <t>酬金总数合计（大写）:</t>
  </si>
  <si>
    <t>应发金额合计（大写）:</t>
  </si>
  <si>
    <t>公选课工作量填写在其他学时表格中；二类教师工作量填写在其他学时表格中。</t>
  </si>
  <si>
    <t xml:space="preserve">制表：                     教学单位审核：                    教务处审核：           </t>
  </si>
  <si>
    <t>20  -20  年度第   学期教学人员教学工作量计算表</t>
  </si>
  <si>
    <t>学期</t>
  </si>
  <si>
    <t>承担
课程</t>
  </si>
  <si>
    <t>授课
班级</t>
  </si>
  <si>
    <t>二类教师自然学时</t>
  </si>
  <si>
    <t>实行执行学时（或二类教师用于计算的学时）</t>
  </si>
  <si>
    <t>班级
人数</t>
  </si>
  <si>
    <t>人数
系数</t>
  </si>
  <si>
    <t>理论课
学时</t>
  </si>
  <si>
    <t>上机/实验
学时</t>
  </si>
  <si>
    <t>上机/实验
系数</t>
  </si>
  <si>
    <t>实训、论文、实习等
系数</t>
  </si>
  <si>
    <t>全学期
当量学时</t>
  </si>
  <si>
    <t>20xx-20xx-x</t>
  </si>
  <si>
    <t>xx课</t>
  </si>
  <si>
    <t>xx实训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</si>
</sst>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##,##0.00"/>
    <numFmt numFmtId="41" formatCode="_ * #,##0_ ;_ * \-#,##0_ ;_ * &quot;-&quot;_ ;_ @_ "/>
    <numFmt numFmtId="43" formatCode="_ * #,##0.00_ ;_ * \-#,##0.00_ ;_ * &quot;-&quot;??_ ;_ @_ "/>
    <numFmt numFmtId="177" formatCode="0.00_ "/>
    <numFmt numFmtId="178" formatCode="yyyy&quot;年&quot;m&quot;月&quot;;@"/>
    <numFmt numFmtId="179" formatCode="[DBNum2][$-804]General"/>
  </numFmts>
  <fonts count="28">
    <font>
      <sz val="12"/>
      <name val="宋体"/>
      <charset val="134"/>
    </font>
    <font>
      <sz val="11"/>
      <name val="宋体"/>
      <charset val="134"/>
    </font>
    <font>
      <sz val="1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20"/>
      <name val="宋体"/>
      <charset val="134"/>
    </font>
    <font>
      <sz val="9"/>
      <name val="宋体"/>
      <charset val="134"/>
    </font>
    <font>
      <sz val="11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15" borderId="21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26" borderId="24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4" fillId="20" borderId="23" applyNumberFormat="0" applyAlignment="0" applyProtection="0">
      <alignment vertical="center"/>
    </xf>
    <xf numFmtId="0" fontId="21" fillId="20" borderId="21" applyNumberFormat="0" applyAlignment="0" applyProtection="0">
      <alignment vertical="center"/>
    </xf>
    <xf numFmtId="0" fontId="19" fillId="18" borderId="22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/>
    </xf>
    <xf numFmtId="49" fontId="3" fillId="0" borderId="4" xfId="0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49" fontId="1" fillId="0" borderId="6" xfId="0" applyNumberFormat="1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0" fillId="0" borderId="6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1" fillId="0" borderId="0" xfId="0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0" xfId="0" applyFont="1" applyFill="1" applyBorder="1">
      <alignment vertical="center"/>
    </xf>
    <xf numFmtId="177" fontId="0" fillId="0" borderId="0" xfId="0" applyNumberFormat="1" applyFont="1" applyBorder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78" fontId="1" fillId="0" borderId="4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/>
      <protection locked="0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179" fontId="0" fillId="0" borderId="11" xfId="0" applyNumberForma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179" fontId="0" fillId="0" borderId="13" xfId="0" applyNumberFormat="1" applyBorder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center" wrapText="1"/>
    </xf>
    <xf numFmtId="177" fontId="1" fillId="0" borderId="2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177" fontId="7" fillId="0" borderId="4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/>
    </xf>
    <xf numFmtId="177" fontId="1" fillId="0" borderId="4" xfId="0" applyNumberFormat="1" applyFont="1" applyBorder="1" applyAlignment="1">
      <alignment horizontal="center" vertical="center" wrapText="1"/>
    </xf>
    <xf numFmtId="179" fontId="0" fillId="0" borderId="15" xfId="0" applyNumberFormat="1" applyBorder="1" applyAlignment="1">
      <alignment horizontal="left" vertical="center"/>
    </xf>
    <xf numFmtId="179" fontId="0" fillId="0" borderId="16" xfId="0" applyNumberFormat="1" applyBorder="1" applyAlignment="1">
      <alignment horizontal="left" vertical="center"/>
    </xf>
    <xf numFmtId="0" fontId="0" fillId="0" borderId="0" xfId="0" applyBorder="1" applyAlignment="1" applyProtection="1">
      <alignment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  <color rgb="00FF6600"/>
      <color rgb="00FF00FF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6"/>
  <sheetViews>
    <sheetView tabSelected="1" workbookViewId="0">
      <selection activeCell="R3" sqref="R3"/>
    </sheetView>
  </sheetViews>
  <sheetFormatPr defaultColWidth="9" defaultRowHeight="14.25"/>
  <cols>
    <col min="1" max="1" width="4.58333333333333" style="27" customWidth="1"/>
    <col min="2" max="2" width="8.58333333333333" style="28" customWidth="1"/>
    <col min="3" max="3" width="7.5" style="28" customWidth="1"/>
    <col min="4" max="4" width="8.5" style="28" customWidth="1"/>
    <col min="5" max="5" width="6" style="28" customWidth="1"/>
    <col min="6" max="6" width="10.3333333333333" style="29" customWidth="1"/>
    <col min="7" max="7" width="6.33333333333333" style="28" customWidth="1"/>
    <col min="8" max="8" width="5.25" style="28" customWidth="1"/>
    <col min="9" max="9" width="6.75" style="28" customWidth="1"/>
    <col min="10" max="11" width="6.25" style="28" customWidth="1"/>
    <col min="12" max="12" width="8.33333333333333" style="28" customWidth="1"/>
    <col min="13" max="13" width="7.08333333333333" style="28" customWidth="1"/>
    <col min="14" max="14" width="11.3333333333333" style="30" customWidth="1"/>
    <col min="15" max="15" width="11.5" style="28" customWidth="1"/>
    <col min="16" max="16" width="5.08333333333333" style="28" customWidth="1"/>
    <col min="17" max="16384" width="9" style="28"/>
  </cols>
  <sheetData>
    <row r="1" ht="57.5" customHeight="1" spans="1:16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ht="15" spans="1:17">
      <c r="A2" s="33" t="s">
        <v>1</v>
      </c>
      <c r="B2" s="33"/>
      <c r="C2" s="33"/>
      <c r="M2" s="56" t="s">
        <v>2</v>
      </c>
      <c r="N2" s="56"/>
      <c r="O2" s="56"/>
      <c r="P2" s="56"/>
      <c r="Q2" s="66"/>
    </row>
    <row r="3" s="26" customFormat="1" ht="40.5" spans="1:16">
      <c r="A3" s="34" t="s">
        <v>3</v>
      </c>
      <c r="B3" s="35" t="s">
        <v>4</v>
      </c>
      <c r="C3" s="35" t="s">
        <v>5</v>
      </c>
      <c r="D3" s="35" t="s">
        <v>6</v>
      </c>
      <c r="E3" s="35" t="s">
        <v>7</v>
      </c>
      <c r="F3" s="36" t="s">
        <v>8</v>
      </c>
      <c r="G3" s="35" t="s">
        <v>9</v>
      </c>
      <c r="H3" s="35" t="s">
        <v>10</v>
      </c>
      <c r="I3" s="35" t="s">
        <v>11</v>
      </c>
      <c r="J3" s="57" t="s">
        <v>12</v>
      </c>
      <c r="K3" s="57" t="s">
        <v>13</v>
      </c>
      <c r="L3" s="35" t="s">
        <v>14</v>
      </c>
      <c r="M3" s="35" t="s">
        <v>15</v>
      </c>
      <c r="N3" s="58" t="s">
        <v>16</v>
      </c>
      <c r="O3" s="35" t="s">
        <v>17</v>
      </c>
      <c r="P3" s="59" t="s">
        <v>18</v>
      </c>
    </row>
    <row r="4" s="26" customFormat="1" ht="13.5" spans="1:16">
      <c r="A4" s="37">
        <v>1</v>
      </c>
      <c r="B4" s="38"/>
      <c r="C4" s="39"/>
      <c r="D4" s="38"/>
      <c r="E4" s="40"/>
      <c r="F4" s="39">
        <v>0</v>
      </c>
      <c r="G4" s="41">
        <v>0</v>
      </c>
      <c r="H4" s="41">
        <v>0</v>
      </c>
      <c r="I4" s="41">
        <f t="shared" ref="I4:I6" si="0">F4-G4/2</f>
        <v>0</v>
      </c>
      <c r="J4" s="41">
        <v>0</v>
      </c>
      <c r="K4" s="44"/>
      <c r="L4" s="41">
        <v>0</v>
      </c>
      <c r="M4" s="60">
        <v>2400</v>
      </c>
      <c r="N4" s="61">
        <f>ROUND((IF(F4&lt;(G4/2),F4*H4,((G4/2)*H4+I4*L4))+H4*J4)*0.9+M4+K4*50,2)</f>
        <v>2400</v>
      </c>
      <c r="O4" s="61">
        <f>ROUND(N4/6,2)</f>
        <v>400</v>
      </c>
      <c r="P4" s="62" t="s">
        <v>19</v>
      </c>
    </row>
    <row r="5" s="26" customFormat="1" ht="13.5" spans="1:16">
      <c r="A5" s="37">
        <v>2</v>
      </c>
      <c r="B5" s="40"/>
      <c r="C5" s="40"/>
      <c r="D5" s="40"/>
      <c r="E5" s="40"/>
      <c r="F5" s="39">
        <v>0</v>
      </c>
      <c r="G5" s="41">
        <v>0</v>
      </c>
      <c r="H5" s="41">
        <v>0</v>
      </c>
      <c r="I5" s="41">
        <f t="shared" si="0"/>
        <v>0</v>
      </c>
      <c r="J5" s="41">
        <v>0</v>
      </c>
      <c r="K5" s="44"/>
      <c r="L5" s="41">
        <v>0</v>
      </c>
      <c r="M5" s="60">
        <v>2400</v>
      </c>
      <c r="N5" s="61">
        <f t="shared" ref="N5:N12" si="1">ROUND((IF(F5&lt;(G5/2),F5*H5,((G5/2)*H5+I5*L5))+H5*J5)*0.9+M5+K5*50,2)</f>
        <v>2400</v>
      </c>
      <c r="O5" s="61">
        <f t="shared" ref="O5:O12" si="2">ROUND(N5/6,2)</f>
        <v>400</v>
      </c>
      <c r="P5" s="62" t="s">
        <v>19</v>
      </c>
    </row>
    <row r="6" s="26" customFormat="1" ht="13.5" spans="1:16">
      <c r="A6" s="37">
        <v>3</v>
      </c>
      <c r="B6" s="38"/>
      <c r="C6" s="38"/>
      <c r="D6" s="38"/>
      <c r="E6" s="38"/>
      <c r="F6" s="39">
        <v>0</v>
      </c>
      <c r="G6" s="41">
        <v>0</v>
      </c>
      <c r="H6" s="41">
        <v>0</v>
      </c>
      <c r="I6" s="41">
        <f t="shared" si="0"/>
        <v>0</v>
      </c>
      <c r="J6" s="41">
        <v>0</v>
      </c>
      <c r="K6" s="44"/>
      <c r="L6" s="41">
        <v>0</v>
      </c>
      <c r="M6" s="60">
        <v>2400</v>
      </c>
      <c r="N6" s="61">
        <f t="shared" si="1"/>
        <v>2400</v>
      </c>
      <c r="O6" s="61">
        <f t="shared" si="2"/>
        <v>400</v>
      </c>
      <c r="P6" s="62" t="s">
        <v>19</v>
      </c>
    </row>
    <row r="7" s="26" customFormat="1" ht="13.5" spans="1:16">
      <c r="A7" s="37">
        <v>4</v>
      </c>
      <c r="B7" s="40"/>
      <c r="C7" s="40"/>
      <c r="D7" s="40"/>
      <c r="E7" s="40"/>
      <c r="F7" s="42"/>
      <c r="G7" s="42"/>
      <c r="H7" s="41">
        <v>0</v>
      </c>
      <c r="I7" s="44"/>
      <c r="J7" s="41">
        <v>0</v>
      </c>
      <c r="K7" s="44"/>
      <c r="L7" s="44"/>
      <c r="M7" s="44"/>
      <c r="N7" s="61">
        <f t="shared" si="1"/>
        <v>0</v>
      </c>
      <c r="O7" s="61">
        <f t="shared" si="2"/>
        <v>0</v>
      </c>
      <c r="P7" s="62" t="s">
        <v>20</v>
      </c>
    </row>
    <row r="8" s="26" customFormat="1" ht="13.5" spans="1:16">
      <c r="A8" s="37">
        <v>5</v>
      </c>
      <c r="B8" s="40"/>
      <c r="C8" s="40"/>
      <c r="D8" s="43"/>
      <c r="E8" s="40"/>
      <c r="F8" s="44"/>
      <c r="G8" s="44"/>
      <c r="H8" s="41">
        <v>0</v>
      </c>
      <c r="I8" s="44"/>
      <c r="J8" s="41">
        <v>0</v>
      </c>
      <c r="K8" s="44"/>
      <c r="L8" s="44"/>
      <c r="M8" s="44"/>
      <c r="N8" s="61">
        <f t="shared" si="1"/>
        <v>0</v>
      </c>
      <c r="O8" s="61">
        <f t="shared" si="2"/>
        <v>0</v>
      </c>
      <c r="P8" s="62" t="s">
        <v>20</v>
      </c>
    </row>
    <row r="9" s="26" customFormat="1" spans="1:16">
      <c r="A9" s="37">
        <v>6</v>
      </c>
      <c r="B9" s="40"/>
      <c r="C9" s="45"/>
      <c r="D9" s="43"/>
      <c r="E9" s="38"/>
      <c r="F9" s="44"/>
      <c r="G9" s="44"/>
      <c r="H9" s="41">
        <v>0</v>
      </c>
      <c r="I9" s="44"/>
      <c r="J9" s="41">
        <v>0</v>
      </c>
      <c r="K9" s="44"/>
      <c r="L9" s="44"/>
      <c r="M9" s="44"/>
      <c r="N9" s="61">
        <f t="shared" si="1"/>
        <v>0</v>
      </c>
      <c r="O9" s="61">
        <f t="shared" si="2"/>
        <v>0</v>
      </c>
      <c r="P9" s="62" t="s">
        <v>20</v>
      </c>
    </row>
    <row r="10" s="26" customFormat="1" ht="13.5" spans="1:16">
      <c r="A10" s="37">
        <v>7</v>
      </c>
      <c r="B10" s="40"/>
      <c r="C10" s="40"/>
      <c r="D10" s="40"/>
      <c r="E10" s="40"/>
      <c r="F10" s="39">
        <v>0</v>
      </c>
      <c r="G10" s="41">
        <v>0</v>
      </c>
      <c r="H10" s="41">
        <v>0</v>
      </c>
      <c r="I10" s="41">
        <f>F10-G10/2</f>
        <v>0</v>
      </c>
      <c r="J10" s="41">
        <v>0</v>
      </c>
      <c r="K10" s="44"/>
      <c r="L10" s="41">
        <v>0</v>
      </c>
      <c r="M10" s="44"/>
      <c r="N10" s="61">
        <f t="shared" si="1"/>
        <v>0</v>
      </c>
      <c r="O10" s="61">
        <f t="shared" si="2"/>
        <v>0</v>
      </c>
      <c r="P10" s="62" t="s">
        <v>21</v>
      </c>
    </row>
    <row r="11" s="26" customFormat="1" ht="13.5" spans="1:16">
      <c r="A11" s="37">
        <v>8</v>
      </c>
      <c r="B11" s="40"/>
      <c r="C11" s="41"/>
      <c r="D11" s="40"/>
      <c r="E11" s="40"/>
      <c r="F11" s="39">
        <v>0</v>
      </c>
      <c r="G11" s="41">
        <v>0</v>
      </c>
      <c r="H11" s="41">
        <v>0</v>
      </c>
      <c r="I11" s="41">
        <f>F11-G11/2</f>
        <v>0</v>
      </c>
      <c r="J11" s="41">
        <v>0</v>
      </c>
      <c r="K11" s="44"/>
      <c r="L11" s="41">
        <v>0</v>
      </c>
      <c r="M11" s="44"/>
      <c r="N11" s="61">
        <f t="shared" si="1"/>
        <v>0</v>
      </c>
      <c r="O11" s="61">
        <f t="shared" si="2"/>
        <v>0</v>
      </c>
      <c r="P11" s="62" t="s">
        <v>21</v>
      </c>
    </row>
    <row r="12" spans="1:16">
      <c r="A12" s="37" t="s">
        <v>22</v>
      </c>
      <c r="B12" s="40"/>
      <c r="C12" s="40"/>
      <c r="D12" s="40"/>
      <c r="E12" s="40"/>
      <c r="F12" s="46">
        <f>SUM(F4:F11)</f>
        <v>0</v>
      </c>
      <c r="G12" s="41"/>
      <c r="H12" s="41"/>
      <c r="I12" s="41"/>
      <c r="J12" s="41">
        <f>SUM(J4:J11)</f>
        <v>0</v>
      </c>
      <c r="K12" s="41"/>
      <c r="L12" s="41"/>
      <c r="M12" s="41"/>
      <c r="N12" s="63">
        <f>SUM(N4:N11)</f>
        <v>7200</v>
      </c>
      <c r="O12" s="63">
        <f>SUM(O4:O11)</f>
        <v>1200</v>
      </c>
      <c r="P12" s="62"/>
    </row>
    <row r="13" spans="1:16">
      <c r="A13" s="47" t="s">
        <v>23</v>
      </c>
      <c r="B13" s="48"/>
      <c r="C13" s="48"/>
      <c r="D13" s="48"/>
      <c r="E13" s="49" t="str">
        <f>IF(N12=0,"",IF(N12&lt;0,"负","")&amp;SUBSTITUTE(SUBSTITUTE(SUBSTITUTE(SUBSTITUTE(TEXT(INT(ABS(N12)),"[DBNum2]")&amp;"元"&amp;TEXT(RIGHT(TEXT(N12,".00"),2),"[DBNum2]0角0分"),"零角零分","整"),"零分","整"),"零角","零"),"零元零",""))</f>
        <v>柒仟贰佰元整</v>
      </c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64"/>
    </row>
    <row r="14" ht="15" spans="1:16">
      <c r="A14" s="50" t="s">
        <v>24</v>
      </c>
      <c r="B14" s="51"/>
      <c r="C14" s="51"/>
      <c r="D14" s="51"/>
      <c r="E14" s="52" t="str">
        <f>IF(O12=0,"",IF(O12&lt;0,"负","")&amp;SUBSTITUTE(SUBSTITUTE(SUBSTITUTE(SUBSTITUTE(TEXT(INT(ABS(O12)),"[DBNum2]")&amp;"元"&amp;TEXT(RIGHT(TEXT(O12,".00"),2),"[DBNum2]0角0分"),"零角零分","整"),"零分","整"),"零角","零"),"零元零",""))</f>
        <v>壹仟贰佰元整</v>
      </c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65"/>
    </row>
    <row r="15" spans="1:16">
      <c r="A15" s="53" t="s">
        <v>25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</row>
    <row r="16" spans="1:16">
      <c r="A16" s="55" t="s">
        <v>26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</row>
  </sheetData>
  <sortState ref="B4:T57">
    <sortCondition ref="B4:B57"/>
  </sortState>
  <mergeCells count="9">
    <mergeCell ref="A1:P1"/>
    <mergeCell ref="A2:C2"/>
    <mergeCell ref="M2:P2"/>
    <mergeCell ref="A12:E12"/>
    <mergeCell ref="E13:P13"/>
    <mergeCell ref="A14:D14"/>
    <mergeCell ref="E14:P14"/>
    <mergeCell ref="A15:P15"/>
    <mergeCell ref="A16:P16"/>
  </mergeCells>
  <printOptions horizontalCentered="1"/>
  <pageMargins left="0.629166666666667" right="0.629166666666667" top="0.388888888888889" bottom="0.388888888888889" header="0.509027777777778" footer="0.196527777777778"/>
  <pageSetup paperSize="9" scale="85" orientation="landscape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"/>
  <sheetViews>
    <sheetView topLeftCell="B1" workbookViewId="0">
      <selection activeCell="C16" sqref="C16"/>
    </sheetView>
  </sheetViews>
  <sheetFormatPr defaultColWidth="9" defaultRowHeight="14.25"/>
  <cols>
    <col min="1" max="1" width="9.08333333333333" customWidth="1"/>
    <col min="2" max="2" width="11.8333333333333" customWidth="1"/>
    <col min="3" max="3" width="28.9166666666667" customWidth="1"/>
    <col min="4" max="4" width="21.6666666666667" customWidth="1"/>
    <col min="5" max="5" width="9.41666666666667" customWidth="1"/>
    <col min="6" max="6" width="13.3916666666667" customWidth="1"/>
    <col min="7" max="8" width="6.5" customWidth="1"/>
    <col min="9" max="9" width="7.08333333333333" customWidth="1"/>
    <col min="10" max="12" width="9.75" customWidth="1"/>
    <col min="13" max="14" width="12.75" style="3" customWidth="1"/>
  </cols>
  <sheetData>
    <row r="1" ht="29.25" customHeight="1" spans="1:14">
      <c r="A1" s="4" t="s">
        <v>27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ht="20.25" customHeight="1" spans="1:14">
      <c r="A2" s="5" t="s">
        <v>1</v>
      </c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4"/>
      <c r="N2" s="4"/>
    </row>
    <row r="3" s="1" customFormat="1" ht="59.25" customHeight="1" spans="1:14">
      <c r="A3" s="7" t="s">
        <v>4</v>
      </c>
      <c r="B3" s="8" t="s">
        <v>28</v>
      </c>
      <c r="C3" s="8" t="s">
        <v>29</v>
      </c>
      <c r="D3" s="8" t="s">
        <v>30</v>
      </c>
      <c r="E3" s="8" t="s">
        <v>31</v>
      </c>
      <c r="F3" s="8" t="s">
        <v>32</v>
      </c>
      <c r="G3" s="8" t="s">
        <v>33</v>
      </c>
      <c r="H3" s="8" t="s">
        <v>34</v>
      </c>
      <c r="I3" s="8" t="s">
        <v>35</v>
      </c>
      <c r="J3" s="8" t="s">
        <v>36</v>
      </c>
      <c r="K3" s="8" t="s">
        <v>37</v>
      </c>
      <c r="L3" s="8" t="s">
        <v>38</v>
      </c>
      <c r="M3" s="19" t="s">
        <v>39</v>
      </c>
      <c r="N3" s="20"/>
    </row>
    <row r="4" s="1" customFormat="1" ht="28.5" customHeight="1" spans="1:14">
      <c r="A4" s="9"/>
      <c r="B4" s="10" t="s">
        <v>40</v>
      </c>
      <c r="C4" s="11" t="s">
        <v>41</v>
      </c>
      <c r="D4" s="11"/>
      <c r="E4" s="12">
        <v>100</v>
      </c>
      <c r="F4" s="12">
        <v>100</v>
      </c>
      <c r="G4" s="13">
        <v>30</v>
      </c>
      <c r="H4" s="14">
        <v>1</v>
      </c>
      <c r="I4" s="21">
        <v>70</v>
      </c>
      <c r="J4" s="21">
        <v>30</v>
      </c>
      <c r="K4" s="21">
        <v>1.2</v>
      </c>
      <c r="L4" s="14">
        <v>0</v>
      </c>
      <c r="M4" s="22">
        <f>I4*H4+J4*H4*K4+L4*G4*F4/30</f>
        <v>106</v>
      </c>
      <c r="N4" s="23"/>
    </row>
    <row r="5" s="1" customFormat="1" ht="28.5" customHeight="1" spans="1:14">
      <c r="A5" s="9"/>
      <c r="B5" s="10"/>
      <c r="C5" s="11" t="s">
        <v>42</v>
      </c>
      <c r="D5" s="11"/>
      <c r="E5" s="12">
        <v>30</v>
      </c>
      <c r="F5" s="12">
        <v>20</v>
      </c>
      <c r="G5" s="13">
        <v>30</v>
      </c>
      <c r="H5" s="14">
        <v>0</v>
      </c>
      <c r="I5" s="21">
        <v>0</v>
      </c>
      <c r="J5" s="21">
        <v>0</v>
      </c>
      <c r="K5" s="21">
        <v>0</v>
      </c>
      <c r="L5" s="14">
        <v>1</v>
      </c>
      <c r="M5" s="22">
        <f t="shared" ref="M5:M12" si="0">I5*H5+J5*H5*K5+L5*G5*F5/30</f>
        <v>20</v>
      </c>
      <c r="N5" s="23"/>
    </row>
    <row r="6" s="1" customFormat="1" ht="28.5" customHeight="1" spans="1:14">
      <c r="A6" s="9"/>
      <c r="B6" s="10"/>
      <c r="C6" s="11"/>
      <c r="D6" s="11"/>
      <c r="E6" s="12"/>
      <c r="F6" s="12">
        <v>0</v>
      </c>
      <c r="G6" s="13">
        <v>0</v>
      </c>
      <c r="H6" s="14">
        <v>0</v>
      </c>
      <c r="I6" s="21">
        <v>0</v>
      </c>
      <c r="J6" s="21">
        <v>0</v>
      </c>
      <c r="K6" s="21">
        <v>0</v>
      </c>
      <c r="L6" s="14">
        <v>0</v>
      </c>
      <c r="M6" s="22">
        <f t="shared" si="0"/>
        <v>0</v>
      </c>
      <c r="N6" s="23"/>
    </row>
    <row r="7" s="1" customFormat="1" ht="28.5" customHeight="1" spans="1:14">
      <c r="A7" s="9"/>
      <c r="B7" s="10"/>
      <c r="C7" s="11"/>
      <c r="D7" s="11"/>
      <c r="E7" s="12"/>
      <c r="F7" s="12">
        <v>0</v>
      </c>
      <c r="G7" s="13">
        <v>0</v>
      </c>
      <c r="H7" s="14">
        <v>0</v>
      </c>
      <c r="I7" s="21">
        <v>0</v>
      </c>
      <c r="J7" s="21">
        <v>0</v>
      </c>
      <c r="K7" s="21">
        <v>0</v>
      </c>
      <c r="L7" s="14">
        <v>0</v>
      </c>
      <c r="M7" s="22">
        <f t="shared" si="0"/>
        <v>0</v>
      </c>
      <c r="N7" s="23"/>
    </row>
    <row r="8" s="1" customFormat="1" ht="28.5" customHeight="1" spans="1:14">
      <c r="A8" s="9"/>
      <c r="B8" s="10"/>
      <c r="C8" s="11"/>
      <c r="D8" s="11"/>
      <c r="E8" s="12"/>
      <c r="F8" s="12">
        <v>0</v>
      </c>
      <c r="G8" s="13">
        <v>0</v>
      </c>
      <c r="H8" s="14">
        <v>0</v>
      </c>
      <c r="I8" s="21">
        <v>0</v>
      </c>
      <c r="J8" s="21">
        <v>0</v>
      </c>
      <c r="K8" s="21">
        <v>0</v>
      </c>
      <c r="L8" s="14">
        <v>0</v>
      </c>
      <c r="M8" s="22">
        <f t="shared" si="0"/>
        <v>0</v>
      </c>
      <c r="N8" s="23"/>
    </row>
    <row r="9" s="1" customFormat="1" ht="28.5" customHeight="1" spans="1:14">
      <c r="A9" s="9"/>
      <c r="B9" s="10"/>
      <c r="C9" s="11"/>
      <c r="D9" s="11"/>
      <c r="E9" s="12"/>
      <c r="F9" s="12">
        <v>0</v>
      </c>
      <c r="G9" s="13">
        <v>0</v>
      </c>
      <c r="H9" s="14">
        <v>0</v>
      </c>
      <c r="I9" s="21">
        <v>0</v>
      </c>
      <c r="J9" s="21">
        <v>0</v>
      </c>
      <c r="K9" s="21">
        <v>0</v>
      </c>
      <c r="L9" s="14">
        <v>0</v>
      </c>
      <c r="M9" s="22">
        <f t="shared" si="0"/>
        <v>0</v>
      </c>
      <c r="N9" s="23"/>
    </row>
    <row r="10" s="1" customFormat="1" ht="62.25" customHeight="1" spans="1:14">
      <c r="A10" s="9"/>
      <c r="B10" s="10"/>
      <c r="C10" s="11"/>
      <c r="D10" s="11"/>
      <c r="E10" s="12"/>
      <c r="F10" s="12">
        <v>0</v>
      </c>
      <c r="G10" s="13">
        <v>0</v>
      </c>
      <c r="H10" s="14">
        <v>0</v>
      </c>
      <c r="I10" s="21">
        <v>0</v>
      </c>
      <c r="J10" s="21">
        <v>0</v>
      </c>
      <c r="K10" s="21">
        <v>0</v>
      </c>
      <c r="L10" s="14">
        <v>0</v>
      </c>
      <c r="M10" s="22">
        <f t="shared" si="0"/>
        <v>0</v>
      </c>
      <c r="N10" s="23"/>
    </row>
    <row r="11" s="1" customFormat="1" ht="28.5" customHeight="1" spans="1:14">
      <c r="A11" s="9"/>
      <c r="B11" s="10"/>
      <c r="C11" s="11"/>
      <c r="D11" s="11"/>
      <c r="E11" s="12"/>
      <c r="F11" s="12">
        <v>0</v>
      </c>
      <c r="G11" s="13">
        <v>0</v>
      </c>
      <c r="H11" s="14">
        <v>0</v>
      </c>
      <c r="I11" s="21">
        <v>0</v>
      </c>
      <c r="J11" s="21">
        <v>0</v>
      </c>
      <c r="K11" s="21">
        <v>0</v>
      </c>
      <c r="L11" s="14">
        <v>0</v>
      </c>
      <c r="M11" s="22">
        <f t="shared" si="0"/>
        <v>0</v>
      </c>
      <c r="N11" s="23"/>
    </row>
    <row r="12" s="2" customFormat="1" ht="28.5" customHeight="1" spans="1:14">
      <c r="A12" s="15"/>
      <c r="B12" s="16"/>
      <c r="C12" s="17"/>
      <c r="D12" s="17"/>
      <c r="E12" s="18"/>
      <c r="F12" s="18"/>
      <c r="G12" s="18"/>
      <c r="H12" s="18"/>
      <c r="I12" s="18"/>
      <c r="J12" s="24"/>
      <c r="K12" s="24"/>
      <c r="L12" s="18"/>
      <c r="M12" s="22">
        <f t="shared" si="0"/>
        <v>0</v>
      </c>
      <c r="N12" s="25"/>
    </row>
  </sheetData>
  <sortState ref="A4:N287">
    <sortCondition ref="A4:A287"/>
  </sortState>
  <mergeCells count="2">
    <mergeCell ref="A1:M1"/>
    <mergeCell ref="A2:C2"/>
  </mergeCells>
  <printOptions horizontalCentered="1"/>
  <pageMargins left="0.2" right="0.2" top="0.979166666666667" bottom="0.979166666666667" header="0.509027777777778" footer="0.509027777777778"/>
  <pageSetup paperSize="9" scale="65" orientation="portrait" verticalDpi="3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淮南联大教务处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酬金计算表</vt:lpstr>
      <vt:lpstr>教学工作量计算表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于胜</dc:creator>
  <cp:lastModifiedBy>MR.WANG</cp:lastModifiedBy>
  <cp:revision>1</cp:revision>
  <dcterms:created xsi:type="dcterms:W3CDTF">2007-01-16T03:08:00Z</dcterms:created>
  <cp:lastPrinted>2018-01-18T06:01:00Z</cp:lastPrinted>
  <dcterms:modified xsi:type="dcterms:W3CDTF">2021-03-23T07:07:22Z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0D80FC1732464137B278402AF66247A5</vt:lpwstr>
  </property>
</Properties>
</file>